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7235" windowHeight="8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W18" i="1"/>
  <c r="W37"/>
  <c r="J37" s="1"/>
  <c r="I37" s="1"/>
  <c r="E37" s="1"/>
  <c r="D37" s="1"/>
  <c r="W29"/>
  <c r="W28"/>
  <c r="W20"/>
  <c r="W15"/>
  <c r="W11"/>
  <c r="W10"/>
  <c r="W9"/>
  <c r="W19"/>
  <c r="W31" l="1"/>
  <c r="J31" s="1"/>
  <c r="I31" s="1"/>
  <c r="W32"/>
  <c r="J32" s="1"/>
  <c r="I32" s="1"/>
  <c r="E32" s="1"/>
  <c r="J30"/>
  <c r="I30" s="1"/>
  <c r="E30" s="1"/>
  <c r="J29"/>
  <c r="I29" s="1"/>
  <c r="E29" s="1"/>
  <c r="J20"/>
  <c r="I20" s="1"/>
  <c r="E20" s="1"/>
  <c r="W36"/>
  <c r="W35"/>
  <c r="J35" s="1"/>
  <c r="I35" s="1"/>
  <c r="E35" s="1"/>
  <c r="W34"/>
  <c r="J34" s="1"/>
  <c r="I34" s="1"/>
  <c r="E34" s="1"/>
  <c r="W33"/>
  <c r="J33" s="1"/>
  <c r="I33" s="1"/>
  <c r="E33" s="1"/>
  <c r="W12"/>
  <c r="J12" s="1"/>
  <c r="J28"/>
  <c r="I28" s="1"/>
  <c r="E28" s="1"/>
  <c r="W27"/>
  <c r="J27" s="1"/>
  <c r="I27" s="1"/>
  <c r="E27" s="1"/>
  <c r="W26"/>
  <c r="J26" s="1"/>
  <c r="I26" s="1"/>
  <c r="E26" s="1"/>
  <c r="W25"/>
  <c r="J25" s="1"/>
  <c r="I25" s="1"/>
  <c r="E25" s="1"/>
  <c r="W24"/>
  <c r="J24" s="1"/>
  <c r="I24" s="1"/>
  <c r="E24" s="1"/>
  <c r="W16"/>
  <c r="J16" s="1"/>
  <c r="W14"/>
  <c r="J14" s="1"/>
  <c r="W17"/>
  <c r="J17" s="1"/>
  <c r="W13"/>
  <c r="J13" s="1"/>
  <c r="I13" s="1"/>
  <c r="E13" s="1"/>
  <c r="W8"/>
  <c r="J8" s="1"/>
  <c r="W7"/>
  <c r="J7" s="1"/>
  <c r="W5"/>
  <c r="J5" s="1"/>
  <c r="I5" s="1"/>
  <c r="E5" s="1"/>
  <c r="J19"/>
  <c r="I19" s="1"/>
  <c r="E19" s="1"/>
  <c r="J18"/>
  <c r="J36" l="1"/>
  <c r="I36" s="1"/>
  <c r="E36" s="1"/>
  <c r="E31"/>
  <c r="D31" s="1"/>
  <c r="I12"/>
  <c r="E12" s="1"/>
  <c r="D27"/>
  <c r="I8"/>
  <c r="E8" s="1"/>
  <c r="D20"/>
  <c r="J15"/>
  <c r="J11"/>
  <c r="I11" s="1"/>
  <c r="E11" s="1"/>
  <c r="J10"/>
  <c r="I10" s="1"/>
  <c r="E10" s="1"/>
  <c r="J9"/>
  <c r="I9" s="1"/>
  <c r="E9" s="1"/>
  <c r="W6"/>
  <c r="J6" s="1"/>
  <c r="I6" s="1"/>
  <c r="E6" s="1"/>
  <c r="W4"/>
  <c r="J4" s="1"/>
  <c r="D26" l="1"/>
  <c r="D36"/>
  <c r="I18"/>
  <c r="D34"/>
  <c r="I16"/>
  <c r="D35"/>
  <c r="I17"/>
  <c r="D33"/>
  <c r="I15"/>
  <c r="E15" s="1"/>
  <c r="D15" s="1"/>
  <c r="D32"/>
  <c r="I14"/>
  <c r="D25"/>
  <c r="I7"/>
  <c r="E7" s="1"/>
  <c r="D7" s="1"/>
  <c r="D28"/>
  <c r="I4"/>
  <c r="D24"/>
  <c r="D19"/>
  <c r="D10"/>
  <c r="D11"/>
  <c r="D12"/>
  <c r="D6"/>
  <c r="D5"/>
  <c r="D9"/>
  <c r="D8"/>
  <c r="D13"/>
  <c r="E17" l="1"/>
  <c r="D17" s="1"/>
  <c r="E18"/>
  <c r="D18" s="1"/>
  <c r="E16"/>
  <c r="D16" s="1"/>
  <c r="E14"/>
  <c r="D14" s="1"/>
  <c r="E4"/>
  <c r="D4" s="1"/>
</calcChain>
</file>

<file path=xl/sharedStrings.xml><?xml version="1.0" encoding="utf-8"?>
<sst xmlns="http://schemas.openxmlformats.org/spreadsheetml/2006/main" count="53" uniqueCount="53">
  <si>
    <t>საბ. შეფ.</t>
  </si>
  <si>
    <t>ფინ გამ</t>
  </si>
  <si>
    <t>შუა გამ</t>
  </si>
  <si>
    <t>პრზნტ</t>
  </si>
  <si>
    <t>ქვიზები</t>
  </si>
  <si>
    <t>ქვზ 1</t>
  </si>
  <si>
    <t>ქვზ 2</t>
  </si>
  <si>
    <t>ქვზ 3</t>
  </si>
  <si>
    <t>ქვზ 4</t>
  </si>
  <si>
    <t>ქვზ 5</t>
  </si>
  <si>
    <t>ქვზ 6</t>
  </si>
  <si>
    <t>ქვიზი 7</t>
  </si>
  <si>
    <t>ქვიზი 8</t>
  </si>
  <si>
    <t>ქვიზი 9</t>
  </si>
  <si>
    <t>ქვიზი 10</t>
  </si>
  <si>
    <t>ქვიზი 11</t>
  </si>
  <si>
    <t>ქვიზი 12</t>
  </si>
  <si>
    <t>მათემატიკისა და კომპიუტერულ მეცნიერებათა ფაკულტეტი, III კურსი, HTML _JavaScript</t>
  </si>
  <si>
    <t>ქვიზი CSS</t>
  </si>
  <si>
    <t>I</t>
  </si>
  <si>
    <t>II</t>
  </si>
  <si>
    <t>III</t>
  </si>
  <si>
    <t>IV</t>
  </si>
  <si>
    <t>V</t>
  </si>
  <si>
    <t>A</t>
  </si>
  <si>
    <t>B</t>
  </si>
  <si>
    <t>C</t>
  </si>
  <si>
    <t>D</t>
  </si>
  <si>
    <t>E</t>
  </si>
  <si>
    <t>F</t>
  </si>
  <si>
    <t>აქტიობა</t>
  </si>
  <si>
    <t>VI</t>
  </si>
  <si>
    <t>ფუტკარაძე ნიკა</t>
  </si>
  <si>
    <t>ბაქელაშვილი მარი</t>
  </si>
  <si>
    <t>ბეჟიტაშვილი ლანა</t>
  </si>
  <si>
    <t>ზავრაშვილი ნათია</t>
  </si>
  <si>
    <t>ზაუტაშვილი ანუკი</t>
  </si>
  <si>
    <t>თვალიაშვილი ნინო</t>
  </si>
  <si>
    <t>კაკულია ნატო</t>
  </si>
  <si>
    <t>კვაჭაძე თამარ</t>
  </si>
  <si>
    <t>ნანეტაშვილი ნინო</t>
  </si>
  <si>
    <t>ქურხაშვილი ნათია</t>
  </si>
  <si>
    <t>სახურია ვიკა</t>
  </si>
  <si>
    <t>გელაშვილი მარიამი</t>
  </si>
  <si>
    <t>შუკაკიძე გიორგი</t>
  </si>
  <si>
    <t>ბალავაძე ნინო</t>
  </si>
  <si>
    <t>კახაძე ლია</t>
  </si>
  <si>
    <t>G</t>
  </si>
  <si>
    <t>ჭოლოკავა ჯაბა</t>
  </si>
  <si>
    <t>მიქავა ლიკა</t>
  </si>
  <si>
    <t>ბარამია ბექა</t>
  </si>
  <si>
    <t>ნიკოლაიშვილი გიორგი</t>
  </si>
  <si>
    <t>კომლაძე ლია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</si>
</sst>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2" fillId="0" borderId="0" xfId="0" applyFont="1"/>
    <xf numFmtId="0" fontId="0" fillId="5" borderId="0" xfId="0" applyFill="1"/>
    <xf numFmtId="0" fontId="2" fillId="5" borderId="0" xfId="0" applyFont="1" applyFill="1"/>
    <xf numFmtId="0" fontId="2" fillId="3" borderId="0" xfId="0" applyFont="1" applyFill="1"/>
    <xf numFmtId="0" fontId="2" fillId="4" borderId="0" xfId="0" applyFont="1" applyFill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6" borderId="0" xfId="0" applyFill="1"/>
    <xf numFmtId="0" fontId="0" fillId="3" borderId="0" xfId="0" applyFill="1"/>
    <xf numFmtId="0" fontId="0" fillId="4" borderId="0" xfId="0" applyFill="1"/>
    <xf numFmtId="0" fontId="0" fillId="6" borderId="0" xfId="0" applyFill="1" applyAlignment="1">
      <alignment horizontal="right"/>
    </xf>
    <xf numFmtId="0" fontId="2" fillId="6" borderId="0" xfId="0" applyFont="1" applyFill="1"/>
    <xf numFmtId="0" fontId="0" fillId="0" borderId="0" xfId="0" applyFill="1"/>
    <xf numFmtId="0" fontId="0" fillId="7" borderId="0" xfId="0" applyFill="1"/>
    <xf numFmtId="0" fontId="3" fillId="7" borderId="0" xfId="0" applyFont="1" applyFill="1"/>
    <xf numFmtId="0" fontId="3" fillId="0" borderId="0" xfId="0" applyFont="1"/>
    <xf numFmtId="0" fontId="3" fillId="6" borderId="0" xfId="0" applyFont="1" applyFill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7"/>
  <sheetViews>
    <sheetView tabSelected="1" topLeftCell="A19" zoomScale="80" zoomScaleNormal="80" workbookViewId="0">
      <selection activeCell="K22" sqref="K22"/>
    </sheetView>
  </sheetViews>
  <sheetFormatPr defaultRowHeight="15"/>
  <cols>
    <col min="3" max="3" width="20.5703125" customWidth="1"/>
  </cols>
  <sheetData>
    <row r="1" spans="1:24">
      <c r="A1" t="s">
        <v>17</v>
      </c>
    </row>
    <row r="2" spans="1:24">
      <c r="E2" t="s">
        <v>0</v>
      </c>
      <c r="F2" t="s">
        <v>1</v>
      </c>
      <c r="G2" t="s">
        <v>2</v>
      </c>
      <c r="H2" t="s">
        <v>3</v>
      </c>
      <c r="I2" t="s">
        <v>30</v>
      </c>
      <c r="J2" t="s">
        <v>4</v>
      </c>
      <c r="K2" t="s">
        <v>5</v>
      </c>
      <c r="L2" t="s">
        <v>6</v>
      </c>
      <c r="M2" t="s">
        <v>7</v>
      </c>
      <c r="N2" t="s">
        <v>8</v>
      </c>
      <c r="O2" t="s">
        <v>9</v>
      </c>
      <c r="P2" t="s">
        <v>10</v>
      </c>
      <c r="Q2" t="s">
        <v>11</v>
      </c>
      <c r="R2" t="s">
        <v>12</v>
      </c>
      <c r="S2" t="s">
        <v>13</v>
      </c>
      <c r="T2" t="s">
        <v>14</v>
      </c>
      <c r="U2" t="s">
        <v>15</v>
      </c>
      <c r="V2" t="s">
        <v>16</v>
      </c>
      <c r="X2" t="s">
        <v>18</v>
      </c>
    </row>
    <row r="4" spans="1:24" s="1" customFormat="1">
      <c r="A4" s="1">
        <v>1</v>
      </c>
      <c r="B4" s="18" t="s">
        <v>52</v>
      </c>
      <c r="D4" s="8" t="str">
        <f>IF(E4&lt;=40,"F",IF(AND(E4&lt;=50),"FX",IF(AND(E4&lt;=60),"E",IF(AND(E4&lt;=70),"D",IF(AND(E4&lt;=80),"C",IF(AND(E4&lt;=90),"B","A"))))))</f>
        <v>F</v>
      </c>
      <c r="E4" s="6">
        <f>SUM(F4:J4)-I4</f>
        <v>0</v>
      </c>
      <c r="F4" s="14"/>
      <c r="G4" s="14"/>
      <c r="I4" s="1">
        <f>H4+J4</f>
        <v>0</v>
      </c>
      <c r="J4" s="6">
        <f>W4*20/E22</f>
        <v>0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">
        <f t="shared" ref="W4:W6" si="0">SUM(K4:V4)</f>
        <v>0</v>
      </c>
    </row>
    <row r="5" spans="1:24">
      <c r="A5">
        <v>2</v>
      </c>
      <c r="D5" s="7" t="str">
        <f t="shared" ref="D5:D15" si="1">IF(E5&lt;=40,"F",IF(AND(E5&lt;=50),"FX",IF(AND(E5&lt;=60),"E",IF(AND(E5&lt;=70),"D",IF(AND(E5&lt;=80),"C",IF(AND(E5&lt;=90),"B","A"))))))</f>
        <v>F</v>
      </c>
      <c r="E5" s="5">
        <f t="shared" ref="E5:E20" si="2">SUM(F5:J5)-I5</f>
        <v>0</v>
      </c>
      <c r="F5" s="13"/>
      <c r="I5" s="1">
        <f t="shared" ref="I5:I20" si="3">H5+J5</f>
        <v>0</v>
      </c>
      <c r="J5" s="5">
        <f>W5*20/E22</f>
        <v>0</v>
      </c>
      <c r="W5">
        <f>SUM(K5:V5)+X5</f>
        <v>0</v>
      </c>
    </row>
    <row r="6" spans="1:24" s="1" customFormat="1">
      <c r="A6" s="1">
        <v>3</v>
      </c>
      <c r="B6" s="18"/>
      <c r="D6" s="11" t="str">
        <f t="shared" si="1"/>
        <v>F</v>
      </c>
      <c r="E6" s="6">
        <f t="shared" si="2"/>
        <v>0</v>
      </c>
      <c r="F6" s="14"/>
      <c r="G6" s="14"/>
      <c r="H6" s="4"/>
      <c r="I6" s="1">
        <f t="shared" si="3"/>
        <v>0</v>
      </c>
      <c r="J6" s="6">
        <f>W6*20/E22</f>
        <v>0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">
        <f t="shared" si="0"/>
        <v>0</v>
      </c>
    </row>
    <row r="7" spans="1:24">
      <c r="A7">
        <v>4</v>
      </c>
      <c r="D7" s="7" t="str">
        <f t="shared" si="1"/>
        <v>F</v>
      </c>
      <c r="E7" s="5">
        <f t="shared" si="2"/>
        <v>0</v>
      </c>
      <c r="F7" s="13"/>
      <c r="H7" s="2"/>
      <c r="I7" s="1">
        <f t="shared" si="3"/>
        <v>0</v>
      </c>
      <c r="J7" s="5">
        <f>W7*20/E22</f>
        <v>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>
        <f>SUM(K7:V7)+X7</f>
        <v>0</v>
      </c>
    </row>
    <row r="8" spans="1:24" s="1" customFormat="1">
      <c r="A8" s="1">
        <v>5</v>
      </c>
      <c r="B8" s="18" t="s">
        <v>32</v>
      </c>
      <c r="D8" s="11" t="str">
        <f t="shared" si="1"/>
        <v>F</v>
      </c>
      <c r="E8" s="6">
        <f t="shared" si="2"/>
        <v>0</v>
      </c>
      <c r="F8" s="14"/>
      <c r="G8" s="14"/>
      <c r="H8" s="4"/>
      <c r="I8" s="1">
        <f t="shared" si="3"/>
        <v>0</v>
      </c>
      <c r="J8" s="6">
        <f>W8*20/E22</f>
        <v>0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">
        <f>SUM(K8:V8)+X8</f>
        <v>0</v>
      </c>
    </row>
    <row r="9" spans="1:24">
      <c r="A9">
        <v>6</v>
      </c>
      <c r="D9" s="7" t="str">
        <f t="shared" si="1"/>
        <v>F</v>
      </c>
      <c r="E9" s="5">
        <f t="shared" si="2"/>
        <v>0</v>
      </c>
      <c r="F9" s="13"/>
      <c r="G9" s="2"/>
      <c r="I9" s="1">
        <f t="shared" si="3"/>
        <v>0</v>
      </c>
      <c r="J9" s="5">
        <f>W9*20/E22</f>
        <v>0</v>
      </c>
      <c r="W9">
        <f>SUM(K9:V9,X9)</f>
        <v>0</v>
      </c>
    </row>
    <row r="10" spans="1:24" s="1" customFormat="1">
      <c r="A10" s="1">
        <v>7</v>
      </c>
      <c r="B10" s="18" t="s">
        <v>50</v>
      </c>
      <c r="C10" s="18"/>
      <c r="D10" s="10" t="str">
        <f t="shared" si="1"/>
        <v>F</v>
      </c>
      <c r="E10" s="6">
        <f t="shared" si="2"/>
        <v>0</v>
      </c>
      <c r="F10" s="14"/>
      <c r="G10" s="6"/>
      <c r="H10" s="4"/>
      <c r="I10" s="1">
        <f t="shared" si="3"/>
        <v>0</v>
      </c>
      <c r="J10" s="6">
        <f>W10*20/E22</f>
        <v>0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">
        <f t="shared" ref="W10:W17" si="4">SUM(K10:V10)+X10</f>
        <v>0</v>
      </c>
    </row>
    <row r="11" spans="1:24">
      <c r="A11">
        <v>8</v>
      </c>
      <c r="B11" s="17"/>
      <c r="C11" s="17"/>
      <c r="D11" s="7" t="str">
        <f t="shared" si="1"/>
        <v>F</v>
      </c>
      <c r="E11" s="5">
        <f t="shared" si="2"/>
        <v>0</v>
      </c>
      <c r="F11" s="14"/>
      <c r="H11" s="4"/>
      <c r="I11" s="1">
        <f t="shared" si="3"/>
        <v>0</v>
      </c>
      <c r="J11" s="5">
        <f>W11*20/E22</f>
        <v>0</v>
      </c>
      <c r="O11" s="20"/>
      <c r="W11">
        <f t="shared" si="4"/>
        <v>0</v>
      </c>
    </row>
    <row r="12" spans="1:24" s="1" customFormat="1">
      <c r="A12" s="1">
        <v>9</v>
      </c>
      <c r="B12" s="18" t="s">
        <v>33</v>
      </c>
      <c r="C12" s="18"/>
      <c r="D12" s="10" t="str">
        <f t="shared" si="1"/>
        <v>B</v>
      </c>
      <c r="E12" s="6">
        <f t="shared" si="2"/>
        <v>88.551724137931032</v>
      </c>
      <c r="F12" s="14">
        <v>40</v>
      </c>
      <c r="G12" s="6">
        <v>30</v>
      </c>
      <c r="H12" s="4"/>
      <c r="I12" s="1">
        <f t="shared" si="3"/>
        <v>18.551724137931036</v>
      </c>
      <c r="J12" s="6">
        <f>W12*20/E22</f>
        <v>18.551724137931036</v>
      </c>
      <c r="K12" s="18">
        <v>20</v>
      </c>
      <c r="L12" s="18">
        <v>19</v>
      </c>
      <c r="M12" s="18">
        <v>19</v>
      </c>
      <c r="N12" s="18">
        <v>16</v>
      </c>
      <c r="O12" s="19">
        <v>17</v>
      </c>
      <c r="P12" s="18">
        <v>18</v>
      </c>
      <c r="Q12" s="18">
        <v>16</v>
      </c>
      <c r="R12" s="18">
        <v>30</v>
      </c>
      <c r="S12" s="18">
        <v>18</v>
      </c>
      <c r="T12" s="18">
        <v>20</v>
      </c>
      <c r="U12" s="18">
        <v>17</v>
      </c>
      <c r="V12" s="18">
        <v>30</v>
      </c>
      <c r="W12" s="1">
        <f t="shared" si="4"/>
        <v>269</v>
      </c>
      <c r="X12" s="1">
        <v>29</v>
      </c>
    </row>
    <row r="13" spans="1:24">
      <c r="A13">
        <v>10</v>
      </c>
      <c r="B13" s="17" t="s">
        <v>34</v>
      </c>
      <c r="C13" s="17"/>
      <c r="D13" s="9" t="str">
        <f t="shared" si="1"/>
        <v>A</v>
      </c>
      <c r="E13" s="5">
        <f t="shared" si="2"/>
        <v>90.206896551724142</v>
      </c>
      <c r="F13">
        <v>36</v>
      </c>
      <c r="G13" s="2">
        <v>30</v>
      </c>
      <c r="H13">
        <v>6</v>
      </c>
      <c r="I13" s="1">
        <f t="shared" si="3"/>
        <v>24.206896551724139</v>
      </c>
      <c r="J13" s="5">
        <f>W13*20/E22</f>
        <v>18.206896551724139</v>
      </c>
      <c r="K13">
        <v>20</v>
      </c>
      <c r="L13">
        <v>19</v>
      </c>
      <c r="M13">
        <v>17</v>
      </c>
      <c r="N13">
        <v>17</v>
      </c>
      <c r="O13" s="20">
        <v>16</v>
      </c>
      <c r="P13">
        <v>18</v>
      </c>
      <c r="Q13">
        <v>20</v>
      </c>
      <c r="R13">
        <v>28</v>
      </c>
      <c r="S13">
        <v>19</v>
      </c>
      <c r="T13">
        <v>20</v>
      </c>
      <c r="U13">
        <v>17</v>
      </c>
      <c r="V13">
        <v>27</v>
      </c>
      <c r="W13">
        <f t="shared" si="4"/>
        <v>264</v>
      </c>
      <c r="X13">
        <v>26</v>
      </c>
    </row>
    <row r="14" spans="1:24" s="1" customFormat="1">
      <c r="A14" s="1">
        <v>11</v>
      </c>
      <c r="B14" s="18" t="s">
        <v>35</v>
      </c>
      <c r="C14" s="18"/>
      <c r="D14" s="11" t="str">
        <f t="shared" si="1"/>
        <v>B</v>
      </c>
      <c r="E14" s="6">
        <f t="shared" si="2"/>
        <v>88.793103448275858</v>
      </c>
      <c r="F14" s="14">
        <v>35</v>
      </c>
      <c r="G14" s="14">
        <v>28</v>
      </c>
      <c r="H14" s="4">
        <v>8</v>
      </c>
      <c r="I14" s="1">
        <f t="shared" si="3"/>
        <v>25.793103448275861</v>
      </c>
      <c r="J14" s="6">
        <f>W14*20/E22</f>
        <v>17.793103448275861</v>
      </c>
      <c r="K14" s="18">
        <v>18</v>
      </c>
      <c r="L14" s="18">
        <v>17</v>
      </c>
      <c r="M14" s="18">
        <v>16</v>
      </c>
      <c r="N14" s="18">
        <v>15</v>
      </c>
      <c r="O14" s="19">
        <v>17</v>
      </c>
      <c r="P14" s="18">
        <v>16</v>
      </c>
      <c r="Q14" s="18">
        <v>16</v>
      </c>
      <c r="R14" s="18">
        <v>28</v>
      </c>
      <c r="S14" s="18">
        <v>18</v>
      </c>
      <c r="T14" s="18">
        <v>20</v>
      </c>
      <c r="U14" s="18">
        <v>19</v>
      </c>
      <c r="V14" s="18">
        <v>29</v>
      </c>
      <c r="W14" s="1">
        <f t="shared" si="4"/>
        <v>258</v>
      </c>
      <c r="X14" s="1">
        <v>29</v>
      </c>
    </row>
    <row r="15" spans="1:24">
      <c r="A15">
        <v>12</v>
      </c>
      <c r="B15" s="17" t="s">
        <v>36</v>
      </c>
      <c r="C15" s="17"/>
      <c r="D15" s="7" t="str">
        <f t="shared" si="1"/>
        <v>D</v>
      </c>
      <c r="E15" s="5">
        <f t="shared" si="2"/>
        <v>62.827586206896555</v>
      </c>
      <c r="F15" s="13">
        <v>35</v>
      </c>
      <c r="G15" s="2">
        <v>21</v>
      </c>
      <c r="H15" s="2"/>
      <c r="I15" s="1">
        <f t="shared" si="3"/>
        <v>6.8275862068965516</v>
      </c>
      <c r="J15" s="5">
        <f>W15*20/E22</f>
        <v>6.8275862068965516</v>
      </c>
      <c r="L15">
        <v>9</v>
      </c>
      <c r="M15">
        <v>1</v>
      </c>
      <c r="N15">
        <v>6</v>
      </c>
      <c r="O15" s="20">
        <v>4</v>
      </c>
      <c r="P15">
        <v>4</v>
      </c>
      <c r="R15">
        <v>20</v>
      </c>
      <c r="S15">
        <v>17</v>
      </c>
      <c r="V15">
        <v>26</v>
      </c>
      <c r="W15">
        <f t="shared" si="4"/>
        <v>99</v>
      </c>
      <c r="X15">
        <v>12</v>
      </c>
    </row>
    <row r="16" spans="1:24" s="1" customFormat="1">
      <c r="A16" s="1">
        <v>13</v>
      </c>
      <c r="B16" s="18" t="s">
        <v>51</v>
      </c>
      <c r="C16" s="18"/>
      <c r="D16" s="10" t="str">
        <f>IF(E16&lt;=40,"F",IF(AND(E16=50),"FX",IF(AND(E16&lt;=60),"E",IF(AND(E16&lt;=70),"D",IF(AND(E16&lt;=80),"C",IF(AND(E16&lt;=90),"B","A"))))))</f>
        <v>F</v>
      </c>
      <c r="E16" s="6">
        <f t="shared" si="2"/>
        <v>39</v>
      </c>
      <c r="F16" s="14">
        <v>27</v>
      </c>
      <c r="G16" s="14">
        <v>12</v>
      </c>
      <c r="H16" s="3"/>
      <c r="I16" s="1">
        <f t="shared" si="3"/>
        <v>0</v>
      </c>
      <c r="J16" s="6">
        <f>W16*20/E22</f>
        <v>0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">
        <f t="shared" si="4"/>
        <v>0</v>
      </c>
    </row>
    <row r="17" spans="1:24">
      <c r="A17">
        <v>14</v>
      </c>
      <c r="B17" s="17" t="s">
        <v>37</v>
      </c>
      <c r="D17" s="7" t="str">
        <f>IF(E17&lt;=40,"F",IF(AND(E17=50),"FX",IF(AND(E17&lt;=60),"E",IF(AND(E17&lt;=70),"D",IF(AND(E17&lt;=80),"C",IF(AND(E17&lt;=90),"B","A"))))))</f>
        <v>C</v>
      </c>
      <c r="E17" s="5">
        <f t="shared" si="2"/>
        <v>75.620689655172413</v>
      </c>
      <c r="F17" s="13">
        <v>39</v>
      </c>
      <c r="G17">
        <v>24</v>
      </c>
      <c r="I17" s="1">
        <f t="shared" si="3"/>
        <v>12.620689655172415</v>
      </c>
      <c r="J17" s="5">
        <f>W17*20/E22</f>
        <v>12.620689655172415</v>
      </c>
      <c r="K17">
        <v>20</v>
      </c>
      <c r="L17">
        <v>17</v>
      </c>
      <c r="M17">
        <v>19</v>
      </c>
      <c r="O17" s="20">
        <v>15</v>
      </c>
      <c r="P17">
        <v>17</v>
      </c>
      <c r="R17">
        <v>27</v>
      </c>
      <c r="S17">
        <v>10</v>
      </c>
      <c r="T17">
        <v>16</v>
      </c>
      <c r="V17">
        <v>26</v>
      </c>
      <c r="W17">
        <f t="shared" si="4"/>
        <v>183</v>
      </c>
      <c r="X17">
        <v>16</v>
      </c>
    </row>
    <row r="18" spans="1:24">
      <c r="A18" s="1">
        <v>15</v>
      </c>
      <c r="B18" s="18" t="s">
        <v>38</v>
      </c>
      <c r="C18" s="18"/>
      <c r="D18" s="7" t="str">
        <f>IF(E18&lt;=40,"F",IF(AND(E18&lt;=50.49),"FX",IF(AND(E18&lt;=60),"E",IF(AND(E18&lt;=70),"D",IF(AND(E18&lt;=80),"C",IF(AND(E18&lt;=90),"B","A"))))))</f>
        <v>A</v>
      </c>
      <c r="E18" s="6">
        <f t="shared" si="2"/>
        <v>97.758620689655174</v>
      </c>
      <c r="F18" s="14">
        <v>39</v>
      </c>
      <c r="G18" s="14">
        <v>30</v>
      </c>
      <c r="H18" s="12">
        <v>10</v>
      </c>
      <c r="I18" s="1">
        <f t="shared" si="3"/>
        <v>28.758620689655171</v>
      </c>
      <c r="J18" s="14">
        <f>W18*20/E22</f>
        <v>18.758620689655171</v>
      </c>
      <c r="K18" s="18">
        <v>20</v>
      </c>
      <c r="L18" s="18">
        <v>19</v>
      </c>
      <c r="M18" s="18">
        <v>17</v>
      </c>
      <c r="N18" s="18">
        <v>16</v>
      </c>
      <c r="O18" s="19">
        <v>18</v>
      </c>
      <c r="P18" s="18">
        <v>18</v>
      </c>
      <c r="Q18" s="18">
        <v>20</v>
      </c>
      <c r="R18" s="18">
        <v>29</v>
      </c>
      <c r="S18" s="18">
        <v>20</v>
      </c>
      <c r="T18" s="18">
        <v>20</v>
      </c>
      <c r="U18" s="18">
        <v>19</v>
      </c>
      <c r="V18" s="18">
        <v>29</v>
      </c>
      <c r="W18" s="1">
        <f>SUM(K18:V18)+X18</f>
        <v>272</v>
      </c>
      <c r="X18">
        <v>27</v>
      </c>
    </row>
    <row r="19" spans="1:24">
      <c r="A19">
        <v>16</v>
      </c>
      <c r="B19" s="17" t="s">
        <v>39</v>
      </c>
      <c r="D19" s="7" t="str">
        <f>IF(E19&lt;=40,"F",IF(AND(E19&lt;=50),"FX",IF(AND(E19&lt;=60),"E",IF(AND(E19&lt;=70),"D",IF(AND(E19&lt;=80),"C",IF(AND(E19&lt;=90),"B","A"))))))</f>
        <v>D</v>
      </c>
      <c r="E19" s="5">
        <f t="shared" si="2"/>
        <v>62</v>
      </c>
      <c r="F19" s="13">
        <v>34</v>
      </c>
      <c r="G19" s="14">
        <v>20</v>
      </c>
      <c r="H19">
        <v>6</v>
      </c>
      <c r="I19" s="1">
        <f t="shared" si="3"/>
        <v>8</v>
      </c>
      <c r="J19" s="13">
        <f>W19*20/E22</f>
        <v>2</v>
      </c>
      <c r="V19">
        <v>29</v>
      </c>
      <c r="W19">
        <f>SUM(K19:V19)</f>
        <v>29</v>
      </c>
    </row>
    <row r="20" spans="1:24">
      <c r="A20" s="1">
        <v>17</v>
      </c>
      <c r="B20" s="18" t="s">
        <v>40</v>
      </c>
      <c r="C20" s="18"/>
      <c r="D20" s="7" t="str">
        <f>IF(E20&lt;=40,"F",IF(AND(E20&lt;=50),"FX",IF(AND(E20&lt;=60),"E",IF(AND(E20&lt;=70),"D",IF(AND(E20&lt;=80),"C",IF(AND(E20&lt;=90),"B","A"))))))</f>
        <v>D</v>
      </c>
      <c r="E20" s="6">
        <f t="shared" si="2"/>
        <v>68.448275862068968</v>
      </c>
      <c r="F20" s="14">
        <v>37</v>
      </c>
      <c r="G20" s="14">
        <v>16</v>
      </c>
      <c r="H20" s="1"/>
      <c r="I20" s="1">
        <f t="shared" si="3"/>
        <v>15.448275862068966</v>
      </c>
      <c r="J20" s="14">
        <f>W20*20/E22</f>
        <v>15.448275862068966</v>
      </c>
      <c r="K20" s="18">
        <v>18</v>
      </c>
      <c r="L20" s="18">
        <v>10</v>
      </c>
      <c r="M20" s="18">
        <v>16</v>
      </c>
      <c r="N20" s="18">
        <v>15</v>
      </c>
      <c r="O20" s="19">
        <v>14</v>
      </c>
      <c r="P20" s="18">
        <v>14</v>
      </c>
      <c r="Q20" s="18">
        <v>13</v>
      </c>
      <c r="R20" s="18">
        <v>26</v>
      </c>
      <c r="S20" s="18">
        <v>18</v>
      </c>
      <c r="T20" s="18">
        <v>14</v>
      </c>
      <c r="U20" s="18">
        <v>18</v>
      </c>
      <c r="V20" s="18">
        <v>27</v>
      </c>
      <c r="W20">
        <f>SUM(K20:V20)+X20</f>
        <v>224</v>
      </c>
      <c r="X20">
        <v>21</v>
      </c>
    </row>
    <row r="21" spans="1:24">
      <c r="E21">
        <v>100</v>
      </c>
    </row>
    <row r="22" spans="1:24">
      <c r="E22">
        <v>290</v>
      </c>
    </row>
    <row r="24" spans="1:24">
      <c r="A24" s="7" t="s">
        <v>19</v>
      </c>
      <c r="B24" s="12" t="s">
        <v>41</v>
      </c>
      <c r="C24" s="12"/>
      <c r="D24" s="15" t="str">
        <f t="shared" ref="D24:D28" si="5">IF(E24&lt;=40,"F",IF(AND(E24&lt;=50),"FX",IF(AND(E24&lt;=60),"E",IF(AND(E24&lt;=70),"D",IF(AND(E24&lt;=80),"C",IF(AND(E24&lt;=90),"B","A"))))))</f>
        <v>B</v>
      </c>
      <c r="E24" s="13">
        <f>SUM(F24:J24)-I24</f>
        <v>89.172413793103445</v>
      </c>
      <c r="F24" s="13">
        <v>40</v>
      </c>
      <c r="G24" s="12">
        <v>30</v>
      </c>
      <c r="H24" s="12"/>
      <c r="I24" s="12">
        <f>H24+J24</f>
        <v>19.172413793103448</v>
      </c>
      <c r="J24" s="13">
        <f>W24*20/E22</f>
        <v>19.172413793103448</v>
      </c>
      <c r="K24" s="12">
        <v>19</v>
      </c>
      <c r="L24" s="12">
        <v>19</v>
      </c>
      <c r="M24" s="12">
        <v>19</v>
      </c>
      <c r="N24" s="12">
        <v>20</v>
      </c>
      <c r="O24" s="12">
        <v>20</v>
      </c>
      <c r="P24" s="12">
        <v>18</v>
      </c>
      <c r="Q24" s="12">
        <v>18</v>
      </c>
      <c r="R24" s="12">
        <v>30</v>
      </c>
      <c r="S24" s="12">
        <v>19</v>
      </c>
      <c r="T24" s="12">
        <v>20</v>
      </c>
      <c r="U24" s="12">
        <v>18</v>
      </c>
      <c r="V24" s="12">
        <v>29</v>
      </c>
      <c r="W24" s="12">
        <f t="shared" ref="W24:W29" si="6">SUM(K24:V24)+X24</f>
        <v>278</v>
      </c>
      <c r="X24">
        <v>29</v>
      </c>
    </row>
    <row r="25" spans="1:24">
      <c r="A25" s="7" t="s">
        <v>20</v>
      </c>
      <c r="B25" s="18"/>
      <c r="C25" s="18"/>
      <c r="D25" s="7" t="str">
        <f t="shared" si="5"/>
        <v>F</v>
      </c>
      <c r="E25" s="14">
        <f t="shared" ref="E25:E37" si="7">SUM(F25:J25)-I25</f>
        <v>0</v>
      </c>
      <c r="F25" s="14"/>
      <c r="G25" s="14"/>
      <c r="I25" s="12">
        <f t="shared" ref="I25:I35" si="8">H25+J25</f>
        <v>0</v>
      </c>
      <c r="J25" s="14">
        <f>W25*20/E22</f>
        <v>0</v>
      </c>
      <c r="K25" s="14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>
        <f t="shared" si="6"/>
        <v>0</v>
      </c>
    </row>
    <row r="26" spans="1:24">
      <c r="A26" s="7" t="s">
        <v>21</v>
      </c>
      <c r="B26" s="12"/>
      <c r="C26" s="12"/>
      <c r="D26" s="15" t="str">
        <f t="shared" si="5"/>
        <v>F</v>
      </c>
      <c r="E26" s="13">
        <f t="shared" si="7"/>
        <v>0</v>
      </c>
      <c r="F26" s="13"/>
      <c r="G26" s="12"/>
      <c r="H26" s="12"/>
      <c r="I26" s="12">
        <f t="shared" si="8"/>
        <v>0</v>
      </c>
      <c r="J26" s="13">
        <f>W26*20/E22</f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>
        <f t="shared" si="6"/>
        <v>0</v>
      </c>
    </row>
    <row r="27" spans="1:24">
      <c r="A27" s="7" t="s">
        <v>22</v>
      </c>
      <c r="B27" t="s">
        <v>42</v>
      </c>
      <c r="D27" s="7" t="str">
        <f t="shared" si="5"/>
        <v>D</v>
      </c>
      <c r="E27" s="14">
        <f t="shared" si="7"/>
        <v>69.965517241379317</v>
      </c>
      <c r="F27" s="14">
        <v>39</v>
      </c>
      <c r="G27" s="14">
        <v>26</v>
      </c>
      <c r="I27" s="12">
        <f t="shared" si="8"/>
        <v>4.9655172413793105</v>
      </c>
      <c r="J27" s="14">
        <f>W27*20/E22</f>
        <v>4.9655172413793105</v>
      </c>
      <c r="K27">
        <v>20</v>
      </c>
      <c r="L27">
        <v>18</v>
      </c>
      <c r="M27">
        <v>19</v>
      </c>
      <c r="N27">
        <v>15</v>
      </c>
      <c r="W27">
        <f t="shared" si="6"/>
        <v>72</v>
      </c>
    </row>
    <row r="28" spans="1:24">
      <c r="A28" s="7" t="s">
        <v>23</v>
      </c>
      <c r="B28" s="12"/>
      <c r="C28" s="12"/>
      <c r="D28" s="15" t="str">
        <f t="shared" si="5"/>
        <v>F</v>
      </c>
      <c r="E28" s="13">
        <f t="shared" si="7"/>
        <v>0</v>
      </c>
      <c r="F28" s="13"/>
      <c r="G28" s="16"/>
      <c r="H28" s="12"/>
      <c r="I28" s="12">
        <f t="shared" si="8"/>
        <v>0</v>
      </c>
      <c r="J28" s="13">
        <f>W28*20/E22</f>
        <v>0</v>
      </c>
      <c r="K28" s="12"/>
      <c r="L28" s="12"/>
      <c r="M28" s="12"/>
      <c r="N28" s="12"/>
      <c r="O28" s="21"/>
      <c r="P28" s="12"/>
      <c r="Q28" s="12"/>
      <c r="R28" s="12"/>
      <c r="S28" s="12"/>
      <c r="T28" s="12"/>
      <c r="U28" s="12"/>
      <c r="V28" s="12"/>
      <c r="W28" s="12">
        <f t="shared" si="6"/>
        <v>0</v>
      </c>
    </row>
    <row r="29" spans="1:24">
      <c r="A29" s="7" t="s">
        <v>31</v>
      </c>
      <c r="B29" s="12" t="s">
        <v>43</v>
      </c>
      <c r="D29" s="7"/>
      <c r="E29" s="14">
        <f t="shared" si="7"/>
        <v>62.862068965517238</v>
      </c>
      <c r="F29" s="14">
        <v>30</v>
      </c>
      <c r="G29" s="14">
        <v>25</v>
      </c>
      <c r="I29" s="12">
        <f t="shared" si="8"/>
        <v>7.8620689655172411</v>
      </c>
      <c r="J29" s="14">
        <f>W29*20/E22</f>
        <v>7.8620689655172411</v>
      </c>
      <c r="L29">
        <v>10</v>
      </c>
      <c r="M29">
        <v>16</v>
      </c>
      <c r="N29">
        <v>14</v>
      </c>
      <c r="O29" s="20">
        <v>4</v>
      </c>
      <c r="P29">
        <v>4</v>
      </c>
      <c r="Q29">
        <v>12</v>
      </c>
      <c r="R29">
        <v>25</v>
      </c>
      <c r="V29">
        <v>29</v>
      </c>
      <c r="W29">
        <f t="shared" si="6"/>
        <v>114</v>
      </c>
    </row>
    <row r="30" spans="1:24">
      <c r="D30" s="15"/>
      <c r="E30" s="13">
        <f t="shared" si="7"/>
        <v>0</v>
      </c>
      <c r="F30" s="13"/>
      <c r="G30" s="16"/>
      <c r="H30" s="12"/>
      <c r="I30" s="12">
        <f t="shared" si="8"/>
        <v>0</v>
      </c>
      <c r="J30" s="13">
        <f>W30*20/E22</f>
        <v>0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4">
      <c r="A31" s="7" t="s">
        <v>24</v>
      </c>
      <c r="B31" s="12" t="s">
        <v>44</v>
      </c>
      <c r="D31" s="7" t="str">
        <f>IF(E31&lt;=40,"F",IF(AND(E31&lt;=50),"FX",IF(AND(E31&lt;=60),"E",IF(AND(E31&lt;=70),"D",IF(AND(E31&lt;=80),"C",IF(AND(E31&lt;=90),"B","A"))))))</f>
        <v>D</v>
      </c>
      <c r="E31" s="14">
        <f t="shared" si="7"/>
        <v>61.689655172413794</v>
      </c>
      <c r="F31" s="14">
        <v>30</v>
      </c>
      <c r="G31" s="14">
        <v>25</v>
      </c>
      <c r="I31" s="12">
        <f t="shared" si="8"/>
        <v>6.6896551724137927</v>
      </c>
      <c r="J31" s="14">
        <f>W31*20/E22</f>
        <v>6.6896551724137927</v>
      </c>
      <c r="L31">
        <v>17</v>
      </c>
      <c r="M31">
        <v>16</v>
      </c>
      <c r="N31">
        <v>14</v>
      </c>
      <c r="O31" s="20">
        <v>4</v>
      </c>
      <c r="P31">
        <v>4</v>
      </c>
      <c r="Q31">
        <v>14</v>
      </c>
      <c r="R31">
        <v>28</v>
      </c>
      <c r="W31">
        <f t="shared" ref="W31:W37" si="9">SUM(K31:V31)+X31</f>
        <v>97</v>
      </c>
    </row>
    <row r="32" spans="1:24">
      <c r="A32" s="7" t="s">
        <v>25</v>
      </c>
      <c r="B32" s="12" t="s">
        <v>49</v>
      </c>
      <c r="D32" s="15" t="str">
        <f>IF(E32&lt;=40,"F",IF(AND(E32&lt;=50),"FX",IF(AND(E32&lt;=60),"E",IF(AND(E32&lt;=70),"D",IF(AND(E32&lt;=80),"C",IF(AND(E32&lt;=90),"B","A"))))))</f>
        <v>C</v>
      </c>
      <c r="E32" s="13">
        <f t="shared" si="7"/>
        <v>72.65517241379311</v>
      </c>
      <c r="F32" s="13">
        <v>37</v>
      </c>
      <c r="G32" s="16">
        <v>22</v>
      </c>
      <c r="I32" s="12">
        <f t="shared" si="8"/>
        <v>13.655172413793103</v>
      </c>
      <c r="J32" s="13">
        <f>W32*20/E22</f>
        <v>13.655172413793103</v>
      </c>
      <c r="K32">
        <v>16</v>
      </c>
      <c r="L32" s="12">
        <v>17</v>
      </c>
      <c r="M32" s="12">
        <v>15</v>
      </c>
      <c r="N32" s="12">
        <v>14</v>
      </c>
      <c r="O32" s="21">
        <v>3</v>
      </c>
      <c r="P32" s="12">
        <v>8</v>
      </c>
      <c r="Q32" s="12">
        <v>14</v>
      </c>
      <c r="R32" s="12">
        <v>24</v>
      </c>
      <c r="S32" s="12">
        <v>18</v>
      </c>
      <c r="T32" s="12">
        <v>14</v>
      </c>
      <c r="U32" s="12">
        <v>18</v>
      </c>
      <c r="V32" s="12">
        <v>27</v>
      </c>
      <c r="W32">
        <f t="shared" si="9"/>
        <v>198</v>
      </c>
      <c r="X32">
        <v>10</v>
      </c>
    </row>
    <row r="33" spans="1:24">
      <c r="A33" s="7" t="s">
        <v>26</v>
      </c>
      <c r="B33" s="12" t="s">
        <v>48</v>
      </c>
      <c r="D33" s="15" t="str">
        <f t="shared" ref="D33:D37" si="10">IF(E33&lt;=40,"F",IF(AND(E33&lt;=50),"FX",IF(AND(E33&lt;=60),"E",IF(AND(E33&lt;=70),"D",IF(AND(E33&lt;=80),"C",IF(AND(E33&lt;=90),"B","A"))))))</f>
        <v>E</v>
      </c>
      <c r="E33" s="14">
        <f t="shared" si="7"/>
        <v>54</v>
      </c>
      <c r="F33" s="14">
        <v>32</v>
      </c>
      <c r="G33" s="6">
        <v>22</v>
      </c>
      <c r="I33" s="12">
        <f t="shared" si="8"/>
        <v>0</v>
      </c>
      <c r="J33" s="14">
        <f>W33*16/E22</f>
        <v>0</v>
      </c>
      <c r="W33">
        <f t="shared" si="9"/>
        <v>0</v>
      </c>
    </row>
    <row r="34" spans="1:24">
      <c r="A34" s="7" t="s">
        <v>27</v>
      </c>
      <c r="B34" s="12"/>
      <c r="D34" s="15" t="str">
        <f t="shared" si="10"/>
        <v>F</v>
      </c>
      <c r="E34" s="13">
        <f t="shared" si="7"/>
        <v>0</v>
      </c>
      <c r="F34" s="13"/>
      <c r="G34" s="16"/>
      <c r="I34" s="12">
        <f t="shared" si="8"/>
        <v>0</v>
      </c>
      <c r="J34" s="13">
        <f>W34*20/E22</f>
        <v>0</v>
      </c>
      <c r="O34" s="20"/>
      <c r="W34">
        <f t="shared" si="9"/>
        <v>0</v>
      </c>
    </row>
    <row r="35" spans="1:24">
      <c r="A35" s="7" t="s">
        <v>28</v>
      </c>
      <c r="B35" s="12"/>
      <c r="D35" s="15" t="str">
        <f t="shared" si="10"/>
        <v>F</v>
      </c>
      <c r="E35" s="14">
        <f t="shared" si="7"/>
        <v>0</v>
      </c>
      <c r="F35" s="14"/>
      <c r="G35" s="6"/>
      <c r="I35" s="12">
        <f t="shared" si="8"/>
        <v>0</v>
      </c>
      <c r="J35" s="14">
        <f>W35*20/E22</f>
        <v>0</v>
      </c>
      <c r="O35" s="22"/>
      <c r="W35">
        <f t="shared" si="9"/>
        <v>0</v>
      </c>
    </row>
    <row r="36" spans="1:24">
      <c r="A36" s="7" t="s">
        <v>29</v>
      </c>
      <c r="B36" s="12" t="s">
        <v>45</v>
      </c>
      <c r="D36" s="15" t="str">
        <f t="shared" si="10"/>
        <v>D</v>
      </c>
      <c r="E36" s="13">
        <f t="shared" si="7"/>
        <v>64.724137931034477</v>
      </c>
      <c r="F36" s="13">
        <v>34</v>
      </c>
      <c r="G36" s="16">
        <v>23</v>
      </c>
      <c r="I36" s="12">
        <f>H36+J36</f>
        <v>7.7241379310344831</v>
      </c>
      <c r="J36" s="13">
        <f>W36*20/E22</f>
        <v>7.7241379310344831</v>
      </c>
      <c r="M36">
        <v>12</v>
      </c>
      <c r="N36">
        <v>10</v>
      </c>
      <c r="O36" s="20">
        <v>16</v>
      </c>
      <c r="P36">
        <v>10</v>
      </c>
      <c r="Q36">
        <v>12</v>
      </c>
      <c r="R36">
        <v>26</v>
      </c>
      <c r="V36">
        <v>26</v>
      </c>
      <c r="W36">
        <f t="shared" si="9"/>
        <v>112</v>
      </c>
    </row>
    <row r="37" spans="1:24">
      <c r="A37" s="7" t="s">
        <v>47</v>
      </c>
      <c r="B37" s="12" t="s">
        <v>46</v>
      </c>
      <c r="D37" s="15" t="str">
        <f t="shared" si="10"/>
        <v>E</v>
      </c>
      <c r="E37" s="14">
        <f t="shared" si="7"/>
        <v>57.724137931034484</v>
      </c>
      <c r="F37" s="14">
        <v>31</v>
      </c>
      <c r="G37">
        <v>17</v>
      </c>
      <c r="I37" s="12">
        <f>H37+J37</f>
        <v>9.7241379310344822</v>
      </c>
      <c r="J37">
        <f>W37*20/E22</f>
        <v>9.7241379310344822</v>
      </c>
      <c r="M37">
        <v>16</v>
      </c>
      <c r="N37">
        <v>14</v>
      </c>
      <c r="O37" s="20">
        <v>12</v>
      </c>
      <c r="P37">
        <v>5</v>
      </c>
      <c r="Q37">
        <v>8</v>
      </c>
      <c r="R37">
        <v>20</v>
      </c>
      <c r="S37">
        <v>8</v>
      </c>
      <c r="T37">
        <v>14</v>
      </c>
      <c r="U37">
        <v>15</v>
      </c>
      <c r="V37">
        <v>22</v>
      </c>
      <c r="W37">
        <f t="shared" si="9"/>
        <v>141</v>
      </c>
      <c r="X37">
        <v>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2020-07-24T11:55:13Z</dcterms:modified>
</cp:coreProperties>
</file>